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труктура доходов" sheetId="1" r:id="rId1"/>
    <sheet name="Структура расходов" sheetId="3" r:id="rId2"/>
  </sheets>
  <calcPr calcId="124519"/>
</workbook>
</file>

<file path=xl/calcChain.xml><?xml version="1.0" encoding="utf-8"?>
<calcChain xmlns="http://schemas.openxmlformats.org/spreadsheetml/2006/main">
  <c r="C18" i="3"/>
  <c r="E18"/>
  <c r="G18"/>
  <c r="D13" i="1" l="1"/>
  <c r="D8"/>
  <c r="I24"/>
  <c r="F30" i="3"/>
  <c r="G26"/>
  <c r="E26"/>
  <c r="C26"/>
  <c r="B26"/>
  <c r="F21"/>
  <c r="B18"/>
  <c r="H20"/>
  <c r="F20"/>
  <c r="D20"/>
  <c r="G22" l="1"/>
  <c r="E22"/>
  <c r="H31"/>
  <c r="H25"/>
  <c r="H18"/>
  <c r="H16"/>
  <c r="F25"/>
  <c r="F18"/>
  <c r="D24"/>
  <c r="D25"/>
  <c r="D28"/>
  <c r="D31"/>
  <c r="D32"/>
  <c r="C22"/>
  <c r="B22"/>
  <c r="D22" l="1"/>
  <c r="I21" i="1"/>
  <c r="I17"/>
  <c r="F18"/>
  <c r="F19"/>
  <c r="F21"/>
  <c r="F22"/>
  <c r="F23"/>
  <c r="F15"/>
  <c r="L16"/>
  <c r="B6" i="3"/>
  <c r="G6"/>
  <c r="E6"/>
  <c r="C6"/>
  <c r="J7" i="1"/>
  <c r="G7"/>
  <c r="D7"/>
  <c r="J13"/>
  <c r="J8" s="1"/>
  <c r="G13"/>
  <c r="G8" s="1"/>
  <c r="J20"/>
  <c r="G20"/>
  <c r="D20"/>
  <c r="F20" s="1"/>
  <c r="B20"/>
  <c r="B13"/>
  <c r="B8" s="1"/>
  <c r="B7"/>
  <c r="D26" i="3"/>
  <c r="B17"/>
  <c r="G14"/>
  <c r="E14"/>
  <c r="C14"/>
  <c r="B14"/>
  <c r="F31"/>
  <c r="H8"/>
  <c r="H9"/>
  <c r="H10"/>
  <c r="H11"/>
  <c r="H12"/>
  <c r="H15"/>
  <c r="H28"/>
  <c r="H33"/>
  <c r="F8"/>
  <c r="F9"/>
  <c r="F10"/>
  <c r="F11"/>
  <c r="F12"/>
  <c r="F15"/>
  <c r="F16"/>
  <c r="F28"/>
  <c r="F29"/>
  <c r="F32"/>
  <c r="F33"/>
  <c r="G5" i="1" l="1"/>
  <c r="H24" s="1"/>
  <c r="D5"/>
  <c r="E24" s="1"/>
  <c r="B5"/>
  <c r="C24" s="1"/>
  <c r="B5" i="3"/>
  <c r="G17"/>
  <c r="G5" s="1"/>
  <c r="H22"/>
  <c r="E17"/>
  <c r="E5" s="1"/>
  <c r="F6"/>
  <c r="J5" i="1"/>
  <c r="K24" s="1"/>
  <c r="H6" i="3"/>
  <c r="F26"/>
  <c r="H26"/>
  <c r="F22"/>
  <c r="C17"/>
  <c r="H14"/>
  <c r="F14"/>
  <c r="D6"/>
  <c r="D8"/>
  <c r="D9"/>
  <c r="D10"/>
  <c r="D11"/>
  <c r="D12"/>
  <c r="D14"/>
  <c r="D15"/>
  <c r="D18"/>
  <c r="D33"/>
  <c r="F17" l="1"/>
  <c r="H17"/>
  <c r="C5"/>
  <c r="H5"/>
  <c r="D17"/>
  <c r="L9" i="1"/>
  <c r="L10"/>
  <c r="L11"/>
  <c r="L12"/>
  <c r="L13"/>
  <c r="L14"/>
  <c r="L15"/>
  <c r="L17"/>
  <c r="L18"/>
  <c r="L21"/>
  <c r="L22"/>
  <c r="L25"/>
  <c r="L26"/>
  <c r="L7"/>
  <c r="I9"/>
  <c r="I10"/>
  <c r="I11"/>
  <c r="I12"/>
  <c r="I13"/>
  <c r="I14"/>
  <c r="I15"/>
  <c r="I16"/>
  <c r="I18"/>
  <c r="I22"/>
  <c r="I25"/>
  <c r="I26"/>
  <c r="I7"/>
  <c r="E10"/>
  <c r="E11"/>
  <c r="E12"/>
  <c r="E13"/>
  <c r="E14"/>
  <c r="E15"/>
  <c r="E16"/>
  <c r="E17"/>
  <c r="E18"/>
  <c r="E19"/>
  <c r="E20"/>
  <c r="E21"/>
  <c r="E22"/>
  <c r="E23"/>
  <c r="E9"/>
  <c r="F9"/>
  <c r="F10"/>
  <c r="F11"/>
  <c r="F12"/>
  <c r="F13"/>
  <c r="F14"/>
  <c r="C10"/>
  <c r="C11"/>
  <c r="C12"/>
  <c r="C13"/>
  <c r="C14"/>
  <c r="C15"/>
  <c r="C16"/>
  <c r="C17"/>
  <c r="C18"/>
  <c r="C19"/>
  <c r="C20"/>
  <c r="C21"/>
  <c r="C22"/>
  <c r="C23"/>
  <c r="C9"/>
  <c r="D5" i="3" l="1"/>
  <c r="F5"/>
  <c r="F25" i="1"/>
  <c r="F26"/>
  <c r="F8"/>
  <c r="F7"/>
  <c r="F5"/>
  <c r="E8"/>
  <c r="E7"/>
  <c r="C8"/>
  <c r="C7"/>
  <c r="D27" l="1"/>
  <c r="B27"/>
  <c r="C27" s="1"/>
  <c r="J27" l="1"/>
  <c r="G27"/>
  <c r="L8"/>
  <c r="I8"/>
  <c r="H8"/>
  <c r="C26"/>
  <c r="C5"/>
  <c r="C25"/>
  <c r="F27"/>
  <c r="E25"/>
  <c r="E26"/>
  <c r="E5"/>
  <c r="K5" l="1"/>
  <c r="K27"/>
  <c r="K11"/>
  <c r="K15"/>
  <c r="K19"/>
  <c r="K23"/>
  <c r="K10"/>
  <c r="K14"/>
  <c r="K18"/>
  <c r="K22"/>
  <c r="K9"/>
  <c r="K13"/>
  <c r="K17"/>
  <c r="K21"/>
  <c r="K26"/>
  <c r="K12"/>
  <c r="K16"/>
  <c r="K20"/>
  <c r="K25"/>
  <c r="K7"/>
  <c r="K8"/>
  <c r="I27"/>
  <c r="H26"/>
  <c r="L5"/>
  <c r="H10"/>
  <c r="H14"/>
  <c r="H18"/>
  <c r="H22"/>
  <c r="I5"/>
  <c r="H17"/>
  <c r="H21"/>
  <c r="H12"/>
  <c r="H16"/>
  <c r="H20"/>
  <c r="H11"/>
  <c r="H15"/>
  <c r="H19"/>
  <c r="H23"/>
  <c r="H13"/>
  <c r="H9"/>
  <c r="H7"/>
  <c r="H5"/>
</calcChain>
</file>

<file path=xl/sharedStrings.xml><?xml version="1.0" encoding="utf-8"?>
<sst xmlns="http://schemas.openxmlformats.org/spreadsheetml/2006/main" count="101" uniqueCount="71">
  <si>
    <t>Налоги</t>
  </si>
  <si>
    <t>в том числе</t>
  </si>
  <si>
    <t>Налоговые доходы</t>
  </si>
  <si>
    <t>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</si>
  <si>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</si>
  <si>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</si>
  <si>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</si>
  <si>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Госпошлина</t>
  </si>
  <si>
    <t>Доходы от использования имущества</t>
  </si>
  <si>
    <t>Аренда имущества, находящегося в оперативном управлении</t>
  </si>
  <si>
    <t>Аренда имущества, составляющая казну</t>
  </si>
  <si>
    <t>Доходы от продажи материальных и нематериальных активов</t>
  </si>
  <si>
    <t>Доходы от реализации имущества</t>
  </si>
  <si>
    <t>Доходы от продажи земельных участков после разграничения</t>
  </si>
  <si>
    <t>2020 год</t>
  </si>
  <si>
    <t>удельный вес</t>
  </si>
  <si>
    <t>Налоговые и неналоговые доходы</t>
  </si>
  <si>
    <t>Безвозмездные поступления</t>
  </si>
  <si>
    <t>Итого доходов</t>
  </si>
  <si>
    <t>Наименование</t>
  </si>
  <si>
    <t>Общегосударственные вопросы</t>
  </si>
  <si>
    <t>в том числе: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</si>
  <si>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</si>
  <si>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</si>
  <si>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</si>
  <si>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</si>
  <si>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</t>
  </si>
  <si>
    <t>Национальная экономика</t>
  </si>
  <si>
    <t>Дорожное хозяйство</t>
  </si>
  <si>
    <t>Другие вопросы в области национальной экономики</t>
  </si>
  <si>
    <t>Коммунальное хозяйство</t>
  </si>
  <si>
    <t>Благоустройство</t>
  </si>
  <si>
    <t>уличное освещение</t>
  </si>
  <si>
    <t>содержание мест захоронения</t>
  </si>
  <si>
    <t>прочее</t>
  </si>
  <si>
    <t>Социальная политика</t>
  </si>
  <si>
    <t>Функционирование органов местного самоуправления</t>
  </si>
  <si>
    <t>Всего расходов</t>
  </si>
  <si>
    <t>Арендная плата за землю до разграничения</t>
  </si>
  <si>
    <t>Арендная плата за землю после разграничения</t>
  </si>
  <si>
    <t>Плата по соглашениям об установлении сервитута</t>
  </si>
  <si>
    <t>Прочие доходы от использования имущества</t>
  </si>
  <si>
    <t>Доходы от продажи земельных участков до разграничения</t>
  </si>
  <si>
    <t>Перечисления из бюджетов поселений по решениям о взыскании средств</t>
  </si>
  <si>
    <t>2021 год</t>
  </si>
  <si>
    <t>Рост 2021 к 2020 году</t>
  </si>
  <si>
    <t>2022 год</t>
  </si>
  <si>
    <t>Рост 2022 к 2021 году</t>
  </si>
  <si>
    <t>Жилищное хозяйство</t>
  </si>
  <si>
    <t>% роста 2021 к 2020 году</t>
  </si>
  <si>
    <t>программа формирования современной городской среды</t>
  </si>
  <si>
    <t>% роста 2022 к 2021 году</t>
  </si>
  <si>
    <t>утверждено, тыс.руб.</t>
  </si>
  <si>
    <t>проект, тыс.руб.</t>
  </si>
  <si>
    <t>2023 год</t>
  </si>
  <si>
    <t>Рост 2023 к 2022 году</t>
  </si>
  <si>
    <t>Первоначальный бюджет 2020 года, тыс.руб.</t>
  </si>
  <si>
    <t>Проект бюджета на 2021 год, тыс.руб.</t>
  </si>
  <si>
    <t>Проект бюджета на 2022 год, тыс.руб.</t>
  </si>
  <si>
    <t>Проект бюджета на 2023 год, тыс.руб.</t>
  </si>
  <si>
    <t>% роста 2023 к 2022 году</t>
  </si>
  <si>
    <t>компенсация выпадающих доходов за услуги водоснабжения</t>
  </si>
  <si>
    <t>прочие мероприятия в области коммунального хозяйства</t>
  </si>
  <si>
    <t>выполнение других обязательств органов местного самоуправления</t>
  </si>
  <si>
    <t>уплата взносов на капитальный ремонт общего имущества в многоквартирных домах собственником жилого помещения</t>
  </si>
  <si>
    <t>комплексное развитие сельских территорий</t>
  </si>
  <si>
    <t>-</t>
  </si>
  <si>
    <t>Жилищно-коммунальное хозяйство</t>
  </si>
  <si>
    <t>Пожертвования</t>
  </si>
  <si>
    <t>Структура и динамика расходов Исменецкого сельского поселения по разделам бюджетной классификации
на 2021 год и на плановый период 2022 и 2023 годов</t>
  </si>
  <si>
    <t>Структура и динамика доходов бюджета Исменецкого сельского поселения на 2021 и 2023 гг.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</si>
</sst>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0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164" fontId="3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0" fillId="0" borderId="8" xfId="0" applyBorder="1" applyAlignment="1"/>
    <xf numFmtId="0" fontId="1" fillId="0" borderId="3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zoomScale="90" zoomScaleNormal="90" workbookViewId="0">
      <selection activeCell="O13" sqref="O13"/>
    </sheetView>
  </sheetViews>
  <sheetFormatPr defaultRowHeight="15"/>
  <cols>
    <col min="1" max="1" width="35.85546875" customWidth="1"/>
    <col min="2" max="2" width="12" style="10" bestFit="1" customWidth="1"/>
    <col min="3" max="3" width="9.5703125" style="10" bestFit="1" customWidth="1"/>
    <col min="4" max="4" width="10.42578125" style="10" customWidth="1"/>
    <col min="5" max="5" width="9.5703125" style="10" bestFit="1" customWidth="1"/>
    <col min="6" max="6" width="11" style="10" customWidth="1"/>
    <col min="7" max="7" width="10.85546875" customWidth="1"/>
    <col min="8" max="8" width="10.28515625" customWidth="1"/>
    <col min="9" max="9" width="11.140625" customWidth="1"/>
    <col min="10" max="10" width="10.28515625" customWidth="1"/>
    <col min="11" max="11" width="11.140625" customWidth="1"/>
    <col min="12" max="12" width="10.7109375" customWidth="1"/>
  </cols>
  <sheetData>
    <row r="1" spans="1:12" ht="15.75">
      <c r="A1" s="29"/>
      <c r="B1" s="29"/>
      <c r="C1" s="29"/>
      <c r="D1" s="29"/>
      <c r="E1" s="29"/>
      <c r="F1" s="29"/>
    </row>
    <row r="2" spans="1:12" ht="22.5" customHeight="1" thickBot="1">
      <c r="A2" s="34" t="s">
        <v>70</v>
      </c>
      <c r="B2" s="34"/>
      <c r="C2" s="34"/>
      <c r="D2" s="34"/>
      <c r="E2" s="34"/>
      <c r="F2" s="34"/>
      <c r="G2" s="35"/>
      <c r="H2" s="35"/>
      <c r="I2" s="35"/>
      <c r="J2" s="35"/>
      <c r="K2" s="35"/>
      <c r="L2" s="35"/>
    </row>
    <row r="3" spans="1:12" ht="22.5" customHeight="1" thickBot="1">
      <c r="A3" s="32" t="s">
        <v>0</v>
      </c>
      <c r="B3" s="30" t="s">
        <v>14</v>
      </c>
      <c r="C3" s="31"/>
      <c r="D3" s="30" t="s">
        <v>44</v>
      </c>
      <c r="E3" s="31"/>
      <c r="F3" s="32" t="s">
        <v>45</v>
      </c>
      <c r="G3" s="30" t="s">
        <v>46</v>
      </c>
      <c r="H3" s="31"/>
      <c r="I3" s="32" t="s">
        <v>47</v>
      </c>
      <c r="J3" s="30" t="s">
        <v>54</v>
      </c>
      <c r="K3" s="31"/>
      <c r="L3" s="32" t="s">
        <v>55</v>
      </c>
    </row>
    <row r="4" spans="1:12" ht="34.5" customHeight="1" thickBot="1">
      <c r="A4" s="36"/>
      <c r="B4" s="27" t="s">
        <v>52</v>
      </c>
      <c r="C4" s="6" t="s">
        <v>15</v>
      </c>
      <c r="D4" s="27" t="s">
        <v>53</v>
      </c>
      <c r="E4" s="6" t="s">
        <v>15</v>
      </c>
      <c r="F4" s="33"/>
      <c r="G4" s="27" t="s">
        <v>53</v>
      </c>
      <c r="H4" s="6" t="s">
        <v>15</v>
      </c>
      <c r="I4" s="33"/>
      <c r="J4" s="27" t="s">
        <v>53</v>
      </c>
      <c r="K4" s="6" t="s">
        <v>15</v>
      </c>
      <c r="L4" s="33"/>
    </row>
    <row r="5" spans="1:12" ht="15.75" customHeight="1">
      <c r="A5" s="11" t="s">
        <v>16</v>
      </c>
      <c r="B5" s="37">
        <f>B7+B8</f>
        <v>584</v>
      </c>
      <c r="C5" s="39">
        <f>B5/B27</f>
        <v>0.17526753057953229</v>
      </c>
      <c r="D5" s="37">
        <f>D7+D8</f>
        <v>778.80000000000007</v>
      </c>
      <c r="E5" s="39">
        <f>D5/D27</f>
        <v>0.17995894592961786</v>
      </c>
      <c r="F5" s="39">
        <f>D5/B5</f>
        <v>1.3335616438356166</v>
      </c>
      <c r="G5" s="37">
        <f>G7+G8</f>
        <v>805.5</v>
      </c>
      <c r="H5" s="39">
        <f>G5/G27</f>
        <v>0.24070395354884047</v>
      </c>
      <c r="I5" s="39">
        <f>G5/D5</f>
        <v>1.0342835130970722</v>
      </c>
      <c r="J5" s="37">
        <f>J7+J8</f>
        <v>845.8</v>
      </c>
      <c r="K5" s="39">
        <f>J5/J27</f>
        <v>0.25243622746981298</v>
      </c>
      <c r="L5" s="39">
        <f>J5/G5</f>
        <v>1.0500310366232153</v>
      </c>
    </row>
    <row r="6" spans="1:12" ht="15.75" thickBot="1">
      <c r="A6" s="12" t="s">
        <v>1</v>
      </c>
      <c r="B6" s="38"/>
      <c r="C6" s="40"/>
      <c r="D6" s="38"/>
      <c r="E6" s="40"/>
      <c r="F6" s="40"/>
      <c r="G6" s="38"/>
      <c r="H6" s="40"/>
      <c r="I6" s="40"/>
      <c r="J6" s="38"/>
      <c r="K6" s="40"/>
      <c r="L6" s="40"/>
    </row>
    <row r="7" spans="1:12" ht="15.75" thickBot="1">
      <c r="A7" s="13" t="s">
        <v>2</v>
      </c>
      <c r="B7" s="1">
        <f>B9+B10+B11+B12</f>
        <v>534</v>
      </c>
      <c r="C7" s="8">
        <f>B7/B5</f>
        <v>0.91438356164383561</v>
      </c>
      <c r="D7" s="1">
        <f>D9+D10+D11+D12</f>
        <v>768.6</v>
      </c>
      <c r="E7" s="8">
        <f>D7/D5</f>
        <v>0.9869029275808936</v>
      </c>
      <c r="F7" s="8">
        <f>D7/B7</f>
        <v>1.4393258426966293</v>
      </c>
      <c r="G7" s="1">
        <f>G9+G10+G11+G12</f>
        <v>805.5</v>
      </c>
      <c r="H7" s="8">
        <f>G7/G5</f>
        <v>1</v>
      </c>
      <c r="I7" s="8">
        <f>G7/D7</f>
        <v>1.0480093676814988</v>
      </c>
      <c r="J7" s="1">
        <f>J9+J10+J11+J12</f>
        <v>845.8</v>
      </c>
      <c r="K7" s="8">
        <f>J7/J5</f>
        <v>1</v>
      </c>
      <c r="L7" s="8">
        <f>J7/G7</f>
        <v>1.0500310366232153</v>
      </c>
    </row>
    <row r="8" spans="1:12" ht="15.75" thickBot="1">
      <c r="A8" s="13" t="s">
        <v>3</v>
      </c>
      <c r="B8" s="1">
        <f>B13+B20+B24</f>
        <v>50</v>
      </c>
      <c r="C8" s="8">
        <f>B8/B5</f>
        <v>8.5616438356164379E-2</v>
      </c>
      <c r="D8" s="1">
        <f>D13+D20+D24</f>
        <v>10.199999999999999</v>
      </c>
      <c r="E8" s="8">
        <f>D8/D5</f>
        <v>1.3097072419106315E-2</v>
      </c>
      <c r="F8" s="8">
        <f>D8/B8</f>
        <v>0.20399999999999999</v>
      </c>
      <c r="G8" s="1">
        <f>G13+G20+G24</f>
        <v>0</v>
      </c>
      <c r="H8" s="8">
        <f>G8/G5</f>
        <v>0</v>
      </c>
      <c r="I8" s="8">
        <f t="shared" ref="I8:I27" si="0">G8/D8</f>
        <v>0</v>
      </c>
      <c r="J8" s="1">
        <f>J13+J20+J24</f>
        <v>0</v>
      </c>
      <c r="K8" s="8">
        <f>J8/J5</f>
        <v>0</v>
      </c>
      <c r="L8" s="8" t="e">
        <f t="shared" ref="L8:L26" si="1">J8/G8</f>
        <v>#DIV/0!</v>
      </c>
    </row>
    <row r="9" spans="1:12" ht="15.75" thickBot="1">
      <c r="A9" s="14" t="s">
        <v>4</v>
      </c>
      <c r="B9" s="2">
        <v>80</v>
      </c>
      <c r="C9" s="9">
        <f>B9/$B$5</f>
        <v>0.13698630136986301</v>
      </c>
      <c r="D9" s="2">
        <v>79.7</v>
      </c>
      <c r="E9" s="9">
        <f>D9/$D$5</f>
        <v>0.10233692860811504</v>
      </c>
      <c r="F9" s="9">
        <f>D9/B9</f>
        <v>0.99625000000000008</v>
      </c>
      <c r="G9" s="2">
        <v>83.2</v>
      </c>
      <c r="H9" s="9">
        <f>G9/$G$5</f>
        <v>0.10328988206083178</v>
      </c>
      <c r="I9" s="9">
        <f t="shared" si="0"/>
        <v>1.0439146800501882</v>
      </c>
      <c r="J9" s="2">
        <v>86.9</v>
      </c>
      <c r="K9" s="9">
        <f>J9/$J$5</f>
        <v>0.10274296524000948</v>
      </c>
      <c r="L9" s="9">
        <f t="shared" si="1"/>
        <v>1.044471153846154</v>
      </c>
    </row>
    <row r="10" spans="1:12" ht="15.75" thickBot="1">
      <c r="A10" s="14" t="s">
        <v>5</v>
      </c>
      <c r="B10" s="2">
        <v>241</v>
      </c>
      <c r="C10" s="9">
        <f t="shared" ref="C10:C24" si="2">B10/$B$5</f>
        <v>0.41267123287671231</v>
      </c>
      <c r="D10" s="2">
        <v>398</v>
      </c>
      <c r="E10" s="9">
        <f t="shared" ref="E10:E24" si="3">D10/$D$5</f>
        <v>0.51104262968669745</v>
      </c>
      <c r="F10" s="9">
        <f t="shared" ref="F10:F23" si="4">D10/B10</f>
        <v>1.6514522821576763</v>
      </c>
      <c r="G10" s="2">
        <v>417</v>
      </c>
      <c r="H10" s="9">
        <f t="shared" ref="H10:H24" si="5">G10/$G$5</f>
        <v>0.51769087523277468</v>
      </c>
      <c r="I10" s="9">
        <f t="shared" si="0"/>
        <v>1.0477386934673367</v>
      </c>
      <c r="J10" s="2">
        <v>438.4</v>
      </c>
      <c r="K10" s="9">
        <f t="shared" ref="K10:K27" si="6">J10/$J$5</f>
        <v>0.51832584535351145</v>
      </c>
      <c r="L10" s="9">
        <f t="shared" si="1"/>
        <v>1.0513189448441247</v>
      </c>
    </row>
    <row r="11" spans="1:12" ht="15.75" thickBot="1">
      <c r="A11" s="14" t="s">
        <v>6</v>
      </c>
      <c r="B11" s="2">
        <v>212</v>
      </c>
      <c r="C11" s="9">
        <f t="shared" si="2"/>
        <v>0.36301369863013699</v>
      </c>
      <c r="D11" s="2">
        <v>289.8</v>
      </c>
      <c r="E11" s="9">
        <f t="shared" si="3"/>
        <v>0.37211093990755006</v>
      </c>
      <c r="F11" s="9">
        <f t="shared" si="4"/>
        <v>1.3669811320754717</v>
      </c>
      <c r="G11" s="2">
        <v>304</v>
      </c>
      <c r="H11" s="9">
        <f t="shared" si="5"/>
        <v>0.37740533829919304</v>
      </c>
      <c r="I11" s="9">
        <f t="shared" si="0"/>
        <v>1.048999309868875</v>
      </c>
      <c r="J11" s="2">
        <v>319</v>
      </c>
      <c r="K11" s="9">
        <f t="shared" si="6"/>
        <v>0.37715772050130059</v>
      </c>
      <c r="L11" s="9">
        <f t="shared" si="1"/>
        <v>1.049342105263158</v>
      </c>
    </row>
    <row r="12" spans="1:12" ht="15.75" thickBot="1">
      <c r="A12" s="14" t="s">
        <v>7</v>
      </c>
      <c r="B12" s="2">
        <v>1</v>
      </c>
      <c r="C12" s="9">
        <f t="shared" si="2"/>
        <v>1.7123287671232876E-3</v>
      </c>
      <c r="D12" s="2">
        <v>1.1000000000000001</v>
      </c>
      <c r="E12" s="9">
        <f t="shared" si="3"/>
        <v>1.4124293785310734E-3</v>
      </c>
      <c r="F12" s="9">
        <f t="shared" si="4"/>
        <v>1.1000000000000001</v>
      </c>
      <c r="G12" s="2">
        <v>1.3</v>
      </c>
      <c r="H12" s="9">
        <f t="shared" si="5"/>
        <v>1.6139044072004966E-3</v>
      </c>
      <c r="I12" s="9">
        <f t="shared" si="0"/>
        <v>1.1818181818181817</v>
      </c>
      <c r="J12" s="2">
        <v>1.5</v>
      </c>
      <c r="K12" s="9">
        <f t="shared" si="6"/>
        <v>1.7734689051785294E-3</v>
      </c>
      <c r="L12" s="9">
        <f t="shared" si="1"/>
        <v>1.1538461538461537</v>
      </c>
    </row>
    <row r="13" spans="1:12" ht="30" customHeight="1" thickBot="1">
      <c r="A13" s="15" t="s">
        <v>8</v>
      </c>
      <c r="B13" s="3">
        <f>B14+B15+B16+B17+B19</f>
        <v>0</v>
      </c>
      <c r="C13" s="9">
        <f t="shared" si="2"/>
        <v>0</v>
      </c>
      <c r="D13" s="3">
        <f>D14+D15+D16+D17+D19</f>
        <v>0</v>
      </c>
      <c r="E13" s="9">
        <f t="shared" si="3"/>
        <v>0</v>
      </c>
      <c r="F13" s="9" t="e">
        <f t="shared" si="4"/>
        <v>#DIV/0!</v>
      </c>
      <c r="G13" s="3">
        <f>G14+G15+G16+G17+G19</f>
        <v>0</v>
      </c>
      <c r="H13" s="9">
        <f t="shared" si="5"/>
        <v>0</v>
      </c>
      <c r="I13" s="7" t="e">
        <f t="shared" si="0"/>
        <v>#DIV/0!</v>
      </c>
      <c r="J13" s="3">
        <f>J14+J15+J16+J17+J19</f>
        <v>0</v>
      </c>
      <c r="K13" s="9">
        <f t="shared" si="6"/>
        <v>0</v>
      </c>
      <c r="L13" s="7" t="e">
        <f t="shared" si="1"/>
        <v>#DIV/0!</v>
      </c>
    </row>
    <row r="14" spans="1:12" ht="30.75" hidden="1" thickBot="1">
      <c r="A14" s="14" t="s">
        <v>38</v>
      </c>
      <c r="B14" s="2">
        <v>0</v>
      </c>
      <c r="C14" s="9">
        <f t="shared" si="2"/>
        <v>0</v>
      </c>
      <c r="D14" s="2"/>
      <c r="E14" s="9">
        <f t="shared" si="3"/>
        <v>0</v>
      </c>
      <c r="F14" s="9" t="e">
        <f t="shared" si="4"/>
        <v>#DIV/0!</v>
      </c>
      <c r="G14" s="2"/>
      <c r="H14" s="9">
        <f t="shared" si="5"/>
        <v>0</v>
      </c>
      <c r="I14" s="9" t="e">
        <f t="shared" si="0"/>
        <v>#DIV/0!</v>
      </c>
      <c r="J14" s="2"/>
      <c r="K14" s="9">
        <f t="shared" si="6"/>
        <v>0</v>
      </c>
      <c r="L14" s="9" t="e">
        <f t="shared" si="1"/>
        <v>#DIV/0!</v>
      </c>
    </row>
    <row r="15" spans="1:12" ht="30.75" thickBot="1">
      <c r="A15" s="14" t="s">
        <v>39</v>
      </c>
      <c r="B15" s="2">
        <v>0</v>
      </c>
      <c r="C15" s="9">
        <f t="shared" si="2"/>
        <v>0</v>
      </c>
      <c r="D15" s="2">
        <v>0</v>
      </c>
      <c r="E15" s="9">
        <f t="shared" si="3"/>
        <v>0</v>
      </c>
      <c r="F15" s="9" t="e">
        <f t="shared" si="4"/>
        <v>#DIV/0!</v>
      </c>
      <c r="G15" s="2">
        <v>0</v>
      </c>
      <c r="H15" s="9">
        <f t="shared" si="5"/>
        <v>0</v>
      </c>
      <c r="I15" s="9" t="e">
        <f t="shared" si="0"/>
        <v>#DIV/0!</v>
      </c>
      <c r="J15" s="2">
        <v>0</v>
      </c>
      <c r="K15" s="9">
        <f t="shared" si="6"/>
        <v>0</v>
      </c>
      <c r="L15" s="9" t="e">
        <f t="shared" si="1"/>
        <v>#DIV/0!</v>
      </c>
    </row>
    <row r="16" spans="1:12" ht="30.75" thickBot="1">
      <c r="A16" s="14" t="s">
        <v>9</v>
      </c>
      <c r="B16" s="2">
        <v>0</v>
      </c>
      <c r="C16" s="9">
        <f t="shared" si="2"/>
        <v>0</v>
      </c>
      <c r="D16" s="2">
        <v>0</v>
      </c>
      <c r="E16" s="9">
        <f t="shared" si="3"/>
        <v>0</v>
      </c>
      <c r="F16" s="9" t="s">
        <v>66</v>
      </c>
      <c r="G16" s="2">
        <v>0</v>
      </c>
      <c r="H16" s="9">
        <f t="shared" si="5"/>
        <v>0</v>
      </c>
      <c r="I16" s="9" t="e">
        <f t="shared" si="0"/>
        <v>#DIV/0!</v>
      </c>
      <c r="J16" s="2">
        <v>0</v>
      </c>
      <c r="K16" s="9">
        <f t="shared" si="6"/>
        <v>0</v>
      </c>
      <c r="L16" s="9" t="e">
        <f t="shared" si="1"/>
        <v>#DIV/0!</v>
      </c>
    </row>
    <row r="17" spans="1:12" ht="30.75" thickBot="1">
      <c r="A17" s="14" t="s">
        <v>10</v>
      </c>
      <c r="B17" s="2">
        <v>0</v>
      </c>
      <c r="C17" s="9">
        <f t="shared" si="2"/>
        <v>0</v>
      </c>
      <c r="D17" s="2">
        <v>0</v>
      </c>
      <c r="E17" s="9">
        <f t="shared" si="3"/>
        <v>0</v>
      </c>
      <c r="F17" s="9" t="s">
        <v>66</v>
      </c>
      <c r="G17" s="2">
        <v>0</v>
      </c>
      <c r="H17" s="9">
        <f t="shared" si="5"/>
        <v>0</v>
      </c>
      <c r="I17" s="9" t="e">
        <f t="shared" si="0"/>
        <v>#DIV/0!</v>
      </c>
      <c r="J17" s="2">
        <v>0</v>
      </c>
      <c r="K17" s="9">
        <f t="shared" si="6"/>
        <v>0</v>
      </c>
      <c r="L17" s="9" t="e">
        <f t="shared" si="1"/>
        <v>#DIV/0!</v>
      </c>
    </row>
    <row r="18" spans="1:12" ht="30.75" hidden="1" customHeight="1" thickBot="1">
      <c r="A18" s="14" t="s">
        <v>40</v>
      </c>
      <c r="B18" s="2"/>
      <c r="C18" s="9">
        <f t="shared" si="2"/>
        <v>0</v>
      </c>
      <c r="D18" s="2"/>
      <c r="E18" s="9">
        <f t="shared" si="3"/>
        <v>0</v>
      </c>
      <c r="F18" s="9" t="e">
        <f t="shared" si="4"/>
        <v>#DIV/0!</v>
      </c>
      <c r="G18" s="2"/>
      <c r="H18" s="9">
        <f t="shared" si="5"/>
        <v>0</v>
      </c>
      <c r="I18" s="9" t="e">
        <f t="shared" si="0"/>
        <v>#DIV/0!</v>
      </c>
      <c r="J18" s="2"/>
      <c r="K18" s="9">
        <f t="shared" si="6"/>
        <v>0</v>
      </c>
      <c r="L18" s="9" t="e">
        <f t="shared" si="1"/>
        <v>#DIV/0!</v>
      </c>
    </row>
    <row r="19" spans="1:12" ht="30.75" thickBot="1">
      <c r="A19" s="14" t="s">
        <v>41</v>
      </c>
      <c r="B19" s="2"/>
      <c r="C19" s="9">
        <f t="shared" si="2"/>
        <v>0</v>
      </c>
      <c r="D19" s="2">
        <v>0</v>
      </c>
      <c r="E19" s="9">
        <f t="shared" si="3"/>
        <v>0</v>
      </c>
      <c r="F19" s="9" t="e">
        <f t="shared" si="4"/>
        <v>#DIV/0!</v>
      </c>
      <c r="G19" s="2">
        <v>0</v>
      </c>
      <c r="H19" s="9">
        <f t="shared" si="5"/>
        <v>0</v>
      </c>
      <c r="I19" s="9" t="s">
        <v>66</v>
      </c>
      <c r="J19" s="2">
        <v>0</v>
      </c>
      <c r="K19" s="9">
        <f t="shared" si="6"/>
        <v>0</v>
      </c>
      <c r="L19" s="9" t="s">
        <v>66</v>
      </c>
    </row>
    <row r="20" spans="1:12" ht="33" customHeight="1" thickBot="1">
      <c r="A20" s="15" t="s">
        <v>11</v>
      </c>
      <c r="B20" s="3">
        <f>B21+B22+B23</f>
        <v>50</v>
      </c>
      <c r="C20" s="9">
        <f t="shared" si="2"/>
        <v>8.5616438356164379E-2</v>
      </c>
      <c r="D20" s="3">
        <f>D21+D22+D23</f>
        <v>0</v>
      </c>
      <c r="E20" s="9">
        <f t="shared" si="3"/>
        <v>0</v>
      </c>
      <c r="F20" s="9">
        <f t="shared" si="4"/>
        <v>0</v>
      </c>
      <c r="G20" s="3">
        <f>G21+G22+G23</f>
        <v>0</v>
      </c>
      <c r="H20" s="9">
        <f t="shared" si="5"/>
        <v>0</v>
      </c>
      <c r="I20" s="7" t="s">
        <v>66</v>
      </c>
      <c r="J20" s="3">
        <f>J21+J22+J23</f>
        <v>0</v>
      </c>
      <c r="K20" s="9">
        <f t="shared" si="6"/>
        <v>0</v>
      </c>
      <c r="L20" s="7" t="s">
        <v>66</v>
      </c>
    </row>
    <row r="21" spans="1:12" ht="15.75" hidden="1" thickBot="1">
      <c r="A21" s="14" t="s">
        <v>12</v>
      </c>
      <c r="B21" s="2">
        <v>0</v>
      </c>
      <c r="C21" s="9">
        <f t="shared" si="2"/>
        <v>0</v>
      </c>
      <c r="D21" s="2"/>
      <c r="E21" s="9">
        <f t="shared" si="3"/>
        <v>0</v>
      </c>
      <c r="F21" s="9" t="e">
        <f t="shared" si="4"/>
        <v>#DIV/0!</v>
      </c>
      <c r="G21" s="2"/>
      <c r="H21" s="9">
        <f t="shared" si="5"/>
        <v>0</v>
      </c>
      <c r="I21" s="7" t="e">
        <f t="shared" si="0"/>
        <v>#DIV/0!</v>
      </c>
      <c r="J21" s="2"/>
      <c r="K21" s="9">
        <f t="shared" si="6"/>
        <v>0</v>
      </c>
      <c r="L21" s="9" t="e">
        <f t="shared" si="1"/>
        <v>#DIV/0!</v>
      </c>
    </row>
    <row r="22" spans="1:12" ht="30.75" hidden="1" thickBot="1">
      <c r="A22" s="14" t="s">
        <v>42</v>
      </c>
      <c r="B22" s="2">
        <v>0</v>
      </c>
      <c r="C22" s="9">
        <f t="shared" si="2"/>
        <v>0</v>
      </c>
      <c r="D22" s="2"/>
      <c r="E22" s="9">
        <f t="shared" si="3"/>
        <v>0</v>
      </c>
      <c r="F22" s="9" t="e">
        <f t="shared" si="4"/>
        <v>#DIV/0!</v>
      </c>
      <c r="G22" s="2"/>
      <c r="H22" s="9">
        <f t="shared" si="5"/>
        <v>0</v>
      </c>
      <c r="I22" s="9" t="e">
        <f t="shared" si="0"/>
        <v>#DIV/0!</v>
      </c>
      <c r="J22" s="2"/>
      <c r="K22" s="9">
        <f t="shared" si="6"/>
        <v>0</v>
      </c>
      <c r="L22" s="9" t="e">
        <f t="shared" si="1"/>
        <v>#DIV/0!</v>
      </c>
    </row>
    <row r="23" spans="1:12" ht="30.75" thickBot="1">
      <c r="A23" s="14" t="s">
        <v>13</v>
      </c>
      <c r="B23" s="2">
        <v>50</v>
      </c>
      <c r="C23" s="9">
        <f t="shared" si="2"/>
        <v>8.5616438356164379E-2</v>
      </c>
      <c r="D23" s="2">
        <v>0</v>
      </c>
      <c r="E23" s="9">
        <f t="shared" si="3"/>
        <v>0</v>
      </c>
      <c r="F23" s="9">
        <f t="shared" si="4"/>
        <v>0</v>
      </c>
      <c r="G23" s="2">
        <v>0</v>
      </c>
      <c r="H23" s="9">
        <f t="shared" si="5"/>
        <v>0</v>
      </c>
      <c r="I23" s="9" t="s">
        <v>66</v>
      </c>
      <c r="J23" s="2">
        <v>0</v>
      </c>
      <c r="K23" s="9">
        <f t="shared" si="6"/>
        <v>0</v>
      </c>
      <c r="L23" s="9" t="s">
        <v>66</v>
      </c>
    </row>
    <row r="24" spans="1:12" ht="15" customHeight="1" thickBot="1">
      <c r="A24" s="14" t="s">
        <v>68</v>
      </c>
      <c r="B24" s="2">
        <v>0</v>
      </c>
      <c r="C24" s="9">
        <f t="shared" si="2"/>
        <v>0</v>
      </c>
      <c r="D24" s="2">
        <v>10.199999999999999</v>
      </c>
      <c r="E24" s="9">
        <f t="shared" si="3"/>
        <v>1.3097072419106315E-2</v>
      </c>
      <c r="F24" s="9" t="s">
        <v>66</v>
      </c>
      <c r="G24" s="2">
        <v>0</v>
      </c>
      <c r="H24" s="9">
        <f t="shared" si="5"/>
        <v>0</v>
      </c>
      <c r="I24" s="9">
        <f t="shared" si="0"/>
        <v>0</v>
      </c>
      <c r="J24" s="2">
        <v>0</v>
      </c>
      <c r="K24" s="9">
        <f t="shared" si="6"/>
        <v>0</v>
      </c>
      <c r="L24" s="9" t="s">
        <v>66</v>
      </c>
    </row>
    <row r="25" spans="1:12" ht="45.75" hidden="1" thickBot="1">
      <c r="A25" s="13" t="s">
        <v>43</v>
      </c>
      <c r="B25" s="1"/>
      <c r="C25" s="8">
        <f>B25/B27</f>
        <v>0</v>
      </c>
      <c r="D25" s="1"/>
      <c r="E25" s="8">
        <f>D25/D27</f>
        <v>0</v>
      </c>
      <c r="F25" s="8" t="e">
        <f>D25/B25</f>
        <v>#DIV/0!</v>
      </c>
      <c r="G25" s="1"/>
      <c r="H25" s="8"/>
      <c r="I25" s="8" t="e">
        <f t="shared" si="0"/>
        <v>#DIV/0!</v>
      </c>
      <c r="J25" s="1"/>
      <c r="K25" s="9">
        <f t="shared" si="6"/>
        <v>0</v>
      </c>
      <c r="L25" s="8" t="e">
        <f t="shared" si="1"/>
        <v>#DIV/0!</v>
      </c>
    </row>
    <row r="26" spans="1:12" ht="15.75" thickBot="1">
      <c r="A26" s="16" t="s">
        <v>17</v>
      </c>
      <c r="B26" s="4">
        <v>2748.049</v>
      </c>
      <c r="C26" s="5">
        <f>B26/$B$27</f>
        <v>0.82473246942046774</v>
      </c>
      <c r="D26" s="4">
        <v>3548.8537099999999</v>
      </c>
      <c r="E26" s="5">
        <f>D26/D27</f>
        <v>0.82004105407038219</v>
      </c>
      <c r="F26" s="8">
        <f t="shared" ref="F26:F27" si="7">D26/B26</f>
        <v>1.2914084537793904</v>
      </c>
      <c r="G26" s="4">
        <v>2540.93444</v>
      </c>
      <c r="H26" s="5">
        <f>G26/G27</f>
        <v>0.75929604645115956</v>
      </c>
      <c r="I26" s="8">
        <f t="shared" si="0"/>
        <v>0.71598737159554549</v>
      </c>
      <c r="J26" s="4">
        <v>2504.7492000000002</v>
      </c>
      <c r="K26" s="28">
        <f t="shared" si="6"/>
        <v>2.9613965476471984</v>
      </c>
      <c r="L26" s="8">
        <f t="shared" si="1"/>
        <v>0.98575908160778847</v>
      </c>
    </row>
    <row r="27" spans="1:12" ht="15.75" thickBot="1">
      <c r="A27" s="16" t="s">
        <v>18</v>
      </c>
      <c r="B27" s="4">
        <f>B5+B26</f>
        <v>3332.049</v>
      </c>
      <c r="C27" s="5">
        <f>B27/$B$27</f>
        <v>1</v>
      </c>
      <c r="D27" s="4">
        <f>D5+D26</f>
        <v>4327.6537099999996</v>
      </c>
      <c r="E27" s="5">
        <v>1</v>
      </c>
      <c r="F27" s="8">
        <f t="shared" si="7"/>
        <v>1.2987965393065948</v>
      </c>
      <c r="G27" s="4">
        <f>G5+G26</f>
        <v>3346.43444</v>
      </c>
      <c r="H27" s="5">
        <v>1</v>
      </c>
      <c r="I27" s="8">
        <f t="shared" si="0"/>
        <v>0.77326760971362474</v>
      </c>
      <c r="J27" s="4">
        <f>J5+J26</f>
        <v>3350.5492000000004</v>
      </c>
      <c r="K27" s="28">
        <f t="shared" si="6"/>
        <v>3.9613965476471984</v>
      </c>
      <c r="L27" s="8">
        <v>1</v>
      </c>
    </row>
  </sheetData>
  <mergeCells count="21">
    <mergeCell ref="B5:B6"/>
    <mergeCell ref="C5:C6"/>
    <mergeCell ref="D5:D6"/>
    <mergeCell ref="E5:E6"/>
    <mergeCell ref="F5:F6"/>
    <mergeCell ref="J5:J6"/>
    <mergeCell ref="K5:K6"/>
    <mergeCell ref="L5:L6"/>
    <mergeCell ref="I3:I4"/>
    <mergeCell ref="G5:G6"/>
    <mergeCell ref="H5:H6"/>
    <mergeCell ref="I5:I6"/>
    <mergeCell ref="J3:K3"/>
    <mergeCell ref="A1:F1"/>
    <mergeCell ref="G3:H3"/>
    <mergeCell ref="B3:C3"/>
    <mergeCell ref="D3:E3"/>
    <mergeCell ref="F3:F4"/>
    <mergeCell ref="A2:L2"/>
    <mergeCell ref="L3:L4"/>
    <mergeCell ref="A3:A4"/>
  </mergeCells>
  <printOptions horizontalCentered="1"/>
  <pageMargins left="0" right="0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J12" sqref="J12"/>
    </sheetView>
  </sheetViews>
  <sheetFormatPr defaultRowHeight="15"/>
  <cols>
    <col min="1" max="1" width="39.28515625" customWidth="1"/>
    <col min="2" max="2" width="17.28515625" customWidth="1"/>
    <col min="3" max="3" width="16.5703125" customWidth="1"/>
    <col min="4" max="4" width="10.42578125" customWidth="1"/>
    <col min="5" max="5" width="16.28515625" customWidth="1"/>
    <col min="7" max="7" width="16.28515625" customWidth="1"/>
  </cols>
  <sheetData>
    <row r="1" spans="1:8" ht="35.25" customHeight="1" thickBot="1">
      <c r="A1" s="47" t="s">
        <v>69</v>
      </c>
      <c r="B1" s="47"/>
      <c r="C1" s="47"/>
      <c r="D1" s="47"/>
      <c r="E1" s="47"/>
      <c r="F1" s="35"/>
      <c r="G1" s="35"/>
      <c r="H1" s="35"/>
    </row>
    <row r="2" spans="1:8" ht="15.75" customHeight="1">
      <c r="A2" s="48" t="s">
        <v>19</v>
      </c>
      <c r="B2" s="51" t="s">
        <v>56</v>
      </c>
      <c r="C2" s="54" t="s">
        <v>57</v>
      </c>
      <c r="D2" s="44" t="s">
        <v>49</v>
      </c>
      <c r="E2" s="41" t="s">
        <v>58</v>
      </c>
      <c r="F2" s="44" t="s">
        <v>51</v>
      </c>
      <c r="G2" s="41" t="s">
        <v>59</v>
      </c>
      <c r="H2" s="44" t="s">
        <v>60</v>
      </c>
    </row>
    <row r="3" spans="1:8">
      <c r="A3" s="49"/>
      <c r="B3" s="52"/>
      <c r="C3" s="55"/>
      <c r="D3" s="45"/>
      <c r="E3" s="42"/>
      <c r="F3" s="45"/>
      <c r="G3" s="42"/>
      <c r="H3" s="45"/>
    </row>
    <row r="4" spans="1:8" ht="15.75" thickBot="1">
      <c r="A4" s="50"/>
      <c r="B4" s="53"/>
      <c r="C4" s="56"/>
      <c r="D4" s="46"/>
      <c r="E4" s="43"/>
      <c r="F4" s="46"/>
      <c r="G4" s="43"/>
      <c r="H4" s="46"/>
    </row>
    <row r="5" spans="1:8" ht="15.75" thickBot="1">
      <c r="A5" s="22" t="s">
        <v>37</v>
      </c>
      <c r="B5" s="17">
        <f>B6+B12+B13+B14+B17+B33</f>
        <v>3332.0182000000004</v>
      </c>
      <c r="C5" s="17">
        <f>C6+C12+C13+C14+C17+C33</f>
        <v>4327.6537099999996</v>
      </c>
      <c r="D5" s="17">
        <f>C5/B5*100</f>
        <v>129.88085449233137</v>
      </c>
      <c r="E5" s="17">
        <f>E6+E12+E13+E14+E17+E33</f>
        <v>3346.43444</v>
      </c>
      <c r="F5" s="17">
        <f>E5/C5*100</f>
        <v>77.326760971362475</v>
      </c>
      <c r="G5" s="17">
        <f>G6+G12+G13+G14+G17+G33</f>
        <v>3350.5491999999999</v>
      </c>
      <c r="H5" s="17">
        <f>G5/E5*100</f>
        <v>100.12295952823149</v>
      </c>
    </row>
    <row r="6" spans="1:8" ht="15.75" thickBot="1">
      <c r="A6" s="23" t="s">
        <v>20</v>
      </c>
      <c r="B6" s="18">
        <f>B8+B9+B10+B11</f>
        <v>1525.5</v>
      </c>
      <c r="C6" s="18">
        <f>C8+C9+C10+C11</f>
        <v>1699.5309600000001</v>
      </c>
      <c r="D6" s="17">
        <f t="shared" ref="D6:D33" si="0">C6/B6*100</f>
        <v>111.40812586037366</v>
      </c>
      <c r="E6" s="26">
        <f>E8+E9+E10+E11</f>
        <v>1612.9301700000001</v>
      </c>
      <c r="F6" s="17">
        <f t="shared" ref="F6:F33" si="1">E6/C6*100</f>
        <v>94.904429984611767</v>
      </c>
      <c r="G6" s="26">
        <f>G8+G9+G10+G11</f>
        <v>1597.80927</v>
      </c>
      <c r="H6" s="17">
        <f t="shared" ref="H6:H33" si="2">G6/E6*100</f>
        <v>99.0625198609807</v>
      </c>
    </row>
    <row r="7" spans="1:8" ht="15.75" thickBot="1">
      <c r="A7" s="24" t="s">
        <v>21</v>
      </c>
      <c r="B7" s="19"/>
      <c r="C7" s="20"/>
      <c r="D7" s="26"/>
      <c r="E7" s="17"/>
      <c r="F7" s="17"/>
      <c r="G7" s="17"/>
      <c r="H7" s="17"/>
    </row>
    <row r="8" spans="1:8" ht="29.25" customHeight="1" thickBot="1">
      <c r="A8" s="25" t="s">
        <v>36</v>
      </c>
      <c r="B8" s="21">
        <v>1359</v>
      </c>
      <c r="C8" s="19">
        <v>1689.5309600000001</v>
      </c>
      <c r="D8" s="17">
        <f t="shared" si="0"/>
        <v>124.3216306107432</v>
      </c>
      <c r="E8" s="21">
        <v>1602.9301700000001</v>
      </c>
      <c r="F8" s="17">
        <f t="shared" si="1"/>
        <v>94.874270312276494</v>
      </c>
      <c r="G8" s="21">
        <v>1587.80927</v>
      </c>
      <c r="H8" s="17">
        <f t="shared" si="2"/>
        <v>99.056671320872312</v>
      </c>
    </row>
    <row r="9" spans="1:8" ht="26.25" hidden="1" thickBot="1">
      <c r="A9" s="25" t="s">
        <v>22</v>
      </c>
      <c r="B9" s="21">
        <v>0</v>
      </c>
      <c r="C9" s="21"/>
      <c r="D9" s="17" t="e">
        <f t="shared" si="0"/>
        <v>#DIV/0!</v>
      </c>
      <c r="E9" s="21"/>
      <c r="F9" s="17" t="e">
        <f t="shared" si="1"/>
        <v>#DIV/0!</v>
      </c>
      <c r="G9" s="21"/>
      <c r="H9" s="17" t="e">
        <f t="shared" si="2"/>
        <v>#DIV/0!</v>
      </c>
    </row>
    <row r="10" spans="1:8" ht="15.75" thickBot="1">
      <c r="A10" s="25" t="s">
        <v>23</v>
      </c>
      <c r="B10" s="21">
        <v>10</v>
      </c>
      <c r="C10" s="21">
        <v>10</v>
      </c>
      <c r="D10" s="17">
        <f t="shared" si="0"/>
        <v>100</v>
      </c>
      <c r="E10" s="21">
        <v>10</v>
      </c>
      <c r="F10" s="17">
        <f t="shared" si="1"/>
        <v>100</v>
      </c>
      <c r="G10" s="21">
        <v>10</v>
      </c>
      <c r="H10" s="17">
        <f t="shared" si="2"/>
        <v>100</v>
      </c>
    </row>
    <row r="11" spans="1:8" ht="15.75" thickBot="1">
      <c r="A11" s="25" t="s">
        <v>24</v>
      </c>
      <c r="B11" s="21">
        <v>156.5</v>
      </c>
      <c r="C11" s="21">
        <v>0</v>
      </c>
      <c r="D11" s="17">
        <f t="shared" si="0"/>
        <v>0</v>
      </c>
      <c r="E11" s="21">
        <v>0</v>
      </c>
      <c r="F11" s="17" t="e">
        <f t="shared" si="1"/>
        <v>#DIV/0!</v>
      </c>
      <c r="G11" s="21">
        <v>0</v>
      </c>
      <c r="H11" s="17" t="e">
        <f t="shared" si="2"/>
        <v>#DIV/0!</v>
      </c>
    </row>
    <row r="12" spans="1:8" ht="15.75" thickBot="1">
      <c r="A12" s="22" t="s">
        <v>25</v>
      </c>
      <c r="B12" s="17">
        <v>195</v>
      </c>
      <c r="C12" s="17">
        <v>222.4</v>
      </c>
      <c r="D12" s="17">
        <f t="shared" si="0"/>
        <v>114.05128205128206</v>
      </c>
      <c r="E12" s="17">
        <v>224</v>
      </c>
      <c r="F12" s="17">
        <f t="shared" si="1"/>
        <v>100.71942446043165</v>
      </c>
      <c r="G12" s="17">
        <v>232</v>
      </c>
      <c r="H12" s="17">
        <f t="shared" si="2"/>
        <v>103.57142857142858</v>
      </c>
    </row>
    <row r="13" spans="1:8" ht="15.75" thickBot="1">
      <c r="A13" s="22" t="s">
        <v>26</v>
      </c>
      <c r="B13" s="17">
        <v>0</v>
      </c>
      <c r="C13" s="17">
        <v>0</v>
      </c>
      <c r="D13" s="17" t="s">
        <v>66</v>
      </c>
      <c r="E13" s="17">
        <v>0</v>
      </c>
      <c r="F13" s="17" t="s">
        <v>66</v>
      </c>
      <c r="G13" s="17">
        <v>0</v>
      </c>
      <c r="H13" s="17" t="s">
        <v>66</v>
      </c>
    </row>
    <row r="14" spans="1:8" ht="15.75" thickBot="1">
      <c r="A14" s="22" t="s">
        <v>27</v>
      </c>
      <c r="B14" s="17">
        <f>B15+B16</f>
        <v>997.8</v>
      </c>
      <c r="C14" s="17">
        <f>C15+C16</f>
        <v>1872.7566899999999</v>
      </c>
      <c r="D14" s="17">
        <f t="shared" si="0"/>
        <v>187.68858388454601</v>
      </c>
      <c r="E14" s="17">
        <f>E15+E16</f>
        <v>953.72544000000005</v>
      </c>
      <c r="F14" s="17">
        <f t="shared" si="1"/>
        <v>50.926286638976052</v>
      </c>
      <c r="G14" s="17">
        <f>G15+G16</f>
        <v>965.00338999999997</v>
      </c>
      <c r="H14" s="17">
        <f t="shared" si="2"/>
        <v>101.18251537884947</v>
      </c>
    </row>
    <row r="15" spans="1:8" ht="15.75" thickBot="1">
      <c r="A15" s="25" t="s">
        <v>28</v>
      </c>
      <c r="B15" s="21">
        <v>997.8</v>
      </c>
      <c r="C15" s="21">
        <v>1872.7566899999999</v>
      </c>
      <c r="D15" s="17">
        <f t="shared" si="0"/>
        <v>187.68858388454601</v>
      </c>
      <c r="E15" s="21">
        <v>953.72544000000005</v>
      </c>
      <c r="F15" s="17">
        <f t="shared" si="1"/>
        <v>50.926286638976052</v>
      </c>
      <c r="G15" s="21">
        <v>965.00338999999997</v>
      </c>
      <c r="H15" s="17">
        <f t="shared" si="2"/>
        <v>101.18251537884947</v>
      </c>
    </row>
    <row r="16" spans="1:8" ht="26.25" thickBot="1">
      <c r="A16" s="25" t="s">
        <v>29</v>
      </c>
      <c r="B16" s="21">
        <v>0</v>
      </c>
      <c r="C16" s="21">
        <v>0</v>
      </c>
      <c r="D16" s="17" t="s">
        <v>66</v>
      </c>
      <c r="E16" s="21">
        <v>0</v>
      </c>
      <c r="F16" s="17" t="e">
        <f t="shared" si="1"/>
        <v>#DIV/0!</v>
      </c>
      <c r="G16" s="21">
        <v>0</v>
      </c>
      <c r="H16" s="17" t="e">
        <f t="shared" si="2"/>
        <v>#DIV/0!</v>
      </c>
    </row>
    <row r="17" spans="1:8" ht="15.75" thickBot="1">
      <c r="A17" s="22" t="s">
        <v>67</v>
      </c>
      <c r="B17" s="17">
        <f>B18+B22+B26</f>
        <v>481.71820000000002</v>
      </c>
      <c r="C17" s="17">
        <f>C18+C22+C26</f>
        <v>385.46605999999997</v>
      </c>
      <c r="D17" s="17">
        <f t="shared" si="0"/>
        <v>80.018994507577247</v>
      </c>
      <c r="E17" s="17">
        <f>E18+E22+E26</f>
        <v>408.27882999999997</v>
      </c>
      <c r="F17" s="17">
        <f t="shared" si="1"/>
        <v>105.91823051814211</v>
      </c>
      <c r="G17" s="17">
        <f>G18+G22+G26</f>
        <v>408.23653999999999</v>
      </c>
      <c r="H17" s="17">
        <f t="shared" si="2"/>
        <v>99.989641882729998</v>
      </c>
    </row>
    <row r="18" spans="1:8" ht="15.75" thickBot="1">
      <c r="A18" s="25" t="s">
        <v>48</v>
      </c>
      <c r="B18" s="21">
        <f>B20+B21</f>
        <v>200</v>
      </c>
      <c r="C18" s="21">
        <f>C20+C21</f>
        <v>0</v>
      </c>
      <c r="D18" s="17">
        <f t="shared" si="0"/>
        <v>0</v>
      </c>
      <c r="E18" s="21">
        <f>E20+E21</f>
        <v>0</v>
      </c>
      <c r="F18" s="17" t="e">
        <f t="shared" si="1"/>
        <v>#DIV/0!</v>
      </c>
      <c r="G18" s="21">
        <f>G20+G21</f>
        <v>0</v>
      </c>
      <c r="H18" s="17" t="e">
        <f t="shared" si="2"/>
        <v>#DIV/0!</v>
      </c>
    </row>
    <row r="19" spans="1:8" ht="15.75" thickBot="1">
      <c r="A19" s="25" t="s">
        <v>21</v>
      </c>
      <c r="B19" s="21"/>
      <c r="C19" s="21"/>
      <c r="D19" s="17"/>
      <c r="E19" s="21"/>
      <c r="F19" s="17"/>
      <c r="G19" s="21"/>
      <c r="H19" s="17"/>
    </row>
    <row r="20" spans="1:8" ht="26.25" thickBot="1">
      <c r="A20" s="25" t="s">
        <v>63</v>
      </c>
      <c r="B20" s="21">
        <v>200</v>
      </c>
      <c r="C20" s="21">
        <v>0</v>
      </c>
      <c r="D20" s="17">
        <f t="shared" si="0"/>
        <v>0</v>
      </c>
      <c r="E20" s="21">
        <v>0</v>
      </c>
      <c r="F20" s="17" t="e">
        <f t="shared" si="1"/>
        <v>#DIV/0!</v>
      </c>
      <c r="G20" s="21">
        <v>0</v>
      </c>
      <c r="H20" s="17" t="e">
        <f t="shared" si="2"/>
        <v>#DIV/0!</v>
      </c>
    </row>
    <row r="21" spans="1:8" ht="39" thickBot="1">
      <c r="A21" s="25" t="s">
        <v>64</v>
      </c>
      <c r="B21" s="21">
        <v>0</v>
      </c>
      <c r="C21" s="21">
        <v>0</v>
      </c>
      <c r="D21" s="17" t="s">
        <v>66</v>
      </c>
      <c r="E21" s="21">
        <v>0</v>
      </c>
      <c r="F21" s="17" t="e">
        <f t="shared" si="1"/>
        <v>#DIV/0!</v>
      </c>
      <c r="G21" s="21">
        <v>0</v>
      </c>
      <c r="H21" s="17" t="s">
        <v>66</v>
      </c>
    </row>
    <row r="22" spans="1:8" ht="15.75" thickBot="1">
      <c r="A22" s="25" t="s">
        <v>30</v>
      </c>
      <c r="B22" s="21">
        <f>B24+B25</f>
        <v>0</v>
      </c>
      <c r="C22" s="21">
        <f>C24+C25</f>
        <v>100</v>
      </c>
      <c r="D22" s="17" t="e">
        <f t="shared" si="0"/>
        <v>#DIV/0!</v>
      </c>
      <c r="E22" s="21">
        <f>E24+E25</f>
        <v>100</v>
      </c>
      <c r="F22" s="17">
        <f t="shared" si="1"/>
        <v>100</v>
      </c>
      <c r="G22" s="21">
        <f>G24+G25</f>
        <v>100</v>
      </c>
      <c r="H22" s="17">
        <f t="shared" si="2"/>
        <v>100</v>
      </c>
    </row>
    <row r="23" spans="1:8" ht="15.75" thickBot="1">
      <c r="A23" s="25" t="s">
        <v>21</v>
      </c>
      <c r="B23" s="21"/>
      <c r="C23" s="21"/>
      <c r="D23" s="17"/>
      <c r="E23" s="21"/>
      <c r="F23" s="17"/>
      <c r="G23" s="21"/>
      <c r="H23" s="17"/>
    </row>
    <row r="24" spans="1:8" ht="26.25" thickBot="1">
      <c r="A24" s="25" t="s">
        <v>61</v>
      </c>
      <c r="B24" s="21">
        <v>0</v>
      </c>
      <c r="C24" s="21">
        <v>0</v>
      </c>
      <c r="D24" s="17" t="e">
        <f t="shared" si="0"/>
        <v>#DIV/0!</v>
      </c>
      <c r="E24" s="21">
        <v>0</v>
      </c>
      <c r="F24" s="17" t="s">
        <v>66</v>
      </c>
      <c r="G24" s="21">
        <v>0</v>
      </c>
      <c r="H24" s="17" t="s">
        <v>66</v>
      </c>
    </row>
    <row r="25" spans="1:8" ht="26.25" thickBot="1">
      <c r="A25" s="25" t="s">
        <v>62</v>
      </c>
      <c r="B25" s="21">
        <v>0</v>
      </c>
      <c r="C25" s="21">
        <v>100</v>
      </c>
      <c r="D25" s="17" t="e">
        <f t="shared" si="0"/>
        <v>#DIV/0!</v>
      </c>
      <c r="E25" s="21">
        <v>100</v>
      </c>
      <c r="F25" s="17">
        <f t="shared" si="1"/>
        <v>100</v>
      </c>
      <c r="G25" s="21">
        <v>100</v>
      </c>
      <c r="H25" s="17">
        <f t="shared" si="2"/>
        <v>100</v>
      </c>
    </row>
    <row r="26" spans="1:8" ht="15.75" thickBot="1">
      <c r="A26" s="25" t="s">
        <v>31</v>
      </c>
      <c r="B26" s="21">
        <f>B28+B29+B31+B32+B30</f>
        <v>281.71820000000002</v>
      </c>
      <c r="C26" s="21">
        <f>C28+C29+C31+C32+C30</f>
        <v>285.46605999999997</v>
      </c>
      <c r="D26" s="17">
        <f t="shared" si="0"/>
        <v>101.3303577830612</v>
      </c>
      <c r="E26" s="21">
        <f>E28+E29+E31+E32+E30</f>
        <v>308.27882999999997</v>
      </c>
      <c r="F26" s="17">
        <f t="shared" si="1"/>
        <v>107.9914123591435</v>
      </c>
      <c r="G26" s="21">
        <f>G28+G29+G31+G32+G30</f>
        <v>308.23653999999999</v>
      </c>
      <c r="H26" s="17">
        <f t="shared" si="2"/>
        <v>99.98628189940905</v>
      </c>
    </row>
    <row r="27" spans="1:8" ht="15.75" thickBot="1">
      <c r="A27" s="25" t="s">
        <v>21</v>
      </c>
      <c r="B27" s="21"/>
      <c r="C27" s="21"/>
      <c r="D27" s="17"/>
      <c r="E27" s="21"/>
      <c r="F27" s="17"/>
      <c r="G27" s="21"/>
      <c r="H27" s="17"/>
    </row>
    <row r="28" spans="1:8" ht="15.75" thickBot="1">
      <c r="A28" s="25" t="s">
        <v>32</v>
      </c>
      <c r="B28" s="21">
        <v>92.555999999999997</v>
      </c>
      <c r="C28" s="21">
        <v>111.52652999999999</v>
      </c>
      <c r="D28" s="17">
        <f t="shared" si="0"/>
        <v>120.49627252690263</v>
      </c>
      <c r="E28" s="21">
        <v>150</v>
      </c>
      <c r="F28" s="17">
        <f t="shared" si="1"/>
        <v>134.4971461050568</v>
      </c>
      <c r="G28" s="21">
        <v>150</v>
      </c>
      <c r="H28" s="17">
        <f t="shared" si="2"/>
        <v>100</v>
      </c>
    </row>
    <row r="29" spans="1:8" ht="15.75" thickBot="1">
      <c r="A29" s="25" t="s">
        <v>33</v>
      </c>
      <c r="B29" s="21">
        <v>0</v>
      </c>
      <c r="C29" s="21">
        <v>0</v>
      </c>
      <c r="D29" s="17" t="s">
        <v>66</v>
      </c>
      <c r="E29" s="21">
        <v>0</v>
      </c>
      <c r="F29" s="17" t="e">
        <f t="shared" si="1"/>
        <v>#DIV/0!</v>
      </c>
      <c r="G29" s="21">
        <v>0</v>
      </c>
      <c r="H29" s="17" t="s">
        <v>66</v>
      </c>
    </row>
    <row r="30" spans="1:8" ht="15.75" thickBot="1">
      <c r="A30" s="25" t="s">
        <v>65</v>
      </c>
      <c r="B30" s="21">
        <v>0</v>
      </c>
      <c r="C30" s="21">
        <v>0</v>
      </c>
      <c r="D30" s="17" t="s">
        <v>66</v>
      </c>
      <c r="E30" s="21">
        <v>0</v>
      </c>
      <c r="F30" s="17" t="e">
        <f t="shared" si="1"/>
        <v>#DIV/0!</v>
      </c>
      <c r="G30" s="21">
        <v>0</v>
      </c>
      <c r="H30" s="17" t="s">
        <v>66</v>
      </c>
    </row>
    <row r="31" spans="1:8" ht="26.25" thickBot="1">
      <c r="A31" s="25" t="s">
        <v>50</v>
      </c>
      <c r="B31" s="21">
        <v>168.8622</v>
      </c>
      <c r="C31" s="21">
        <v>173.93952999999999</v>
      </c>
      <c r="D31" s="17">
        <f t="shared" si="0"/>
        <v>103.00678896757236</v>
      </c>
      <c r="E31" s="21">
        <v>158.27883</v>
      </c>
      <c r="F31" s="17">
        <f t="shared" si="1"/>
        <v>90.996468715305838</v>
      </c>
      <c r="G31" s="21">
        <v>158.23653999999999</v>
      </c>
      <c r="H31" s="17">
        <f t="shared" si="2"/>
        <v>99.973281328905443</v>
      </c>
    </row>
    <row r="32" spans="1:8" ht="15.75" thickBot="1">
      <c r="A32" s="25" t="s">
        <v>34</v>
      </c>
      <c r="B32" s="21">
        <v>20.3</v>
      </c>
      <c r="C32" s="21">
        <v>0</v>
      </c>
      <c r="D32" s="17">
        <f t="shared" si="0"/>
        <v>0</v>
      </c>
      <c r="E32" s="21">
        <v>0</v>
      </c>
      <c r="F32" s="17" t="e">
        <f t="shared" si="1"/>
        <v>#DIV/0!</v>
      </c>
      <c r="G32" s="21">
        <v>0</v>
      </c>
      <c r="H32" s="17" t="s">
        <v>66</v>
      </c>
    </row>
    <row r="33" spans="1:8" ht="15.75" thickBot="1">
      <c r="A33" s="22" t="s">
        <v>35</v>
      </c>
      <c r="B33" s="17">
        <v>132</v>
      </c>
      <c r="C33" s="17">
        <v>147.5</v>
      </c>
      <c r="D33" s="17">
        <f t="shared" si="0"/>
        <v>111.74242424242425</v>
      </c>
      <c r="E33" s="17">
        <v>147.5</v>
      </c>
      <c r="F33" s="17">
        <f t="shared" si="1"/>
        <v>100</v>
      </c>
      <c r="G33" s="17">
        <v>147.5</v>
      </c>
      <c r="H33" s="17">
        <f t="shared" si="2"/>
        <v>100</v>
      </c>
    </row>
  </sheetData>
  <mergeCells count="9">
    <mergeCell ref="G2:G4"/>
    <mergeCell ref="H2:H4"/>
    <mergeCell ref="A1:H1"/>
    <mergeCell ref="F2:F4"/>
    <mergeCell ref="A2:A4"/>
    <mergeCell ref="B2:B4"/>
    <mergeCell ref="C2:C4"/>
    <mergeCell ref="D2:D4"/>
    <mergeCell ref="E2:E4"/>
  </mergeCells>
  <printOptions horizontalCentered="1"/>
  <pageMargins left="0" right="0" top="0.15748031496062992" bottom="0.74803149606299213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доходов</vt:lpstr>
      <vt:lpstr>Структура расходов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2020-11-28T10:17:26Z</dcterms:modified>
</cp:coreProperties>
</file>